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4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<sst xmlns="http://schemas.openxmlformats.org/spreadsheetml/2006/main" count="66" uniqueCount="66">
  <si>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Department</t>
  </si>
  <si>
    <t>Equipment and Supplies</t>
  </si>
  <si>
    <t>Miscellaneous</t>
  </si>
  <si>
    <t>Event-Expenses</t>
  </si>
  <si>
    <t>Account#</t>
  </si>
  <si>
    <t>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</si>
  <si>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</si>
  <si>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</si>
  <si>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</si>
  <si>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</si>
  <si>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</si>
  <si>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</si>
  <si>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</si>
  <si>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</si>
  <si>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</si>
  <si>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</si>
  <si>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</si>
  <si>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</si>
  <si>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Budget</t>
  </si>
  <si>
    <t>Last Year Budget</t>
  </si>
  <si>
    <t>Variance $</t>
  </si>
  <si>
    <t>Variance %</t>
  </si>
  <si>
    <t>Advertising and Marketing</t>
  </si>
  <si>
    <t>Band Expense</t>
  </si>
  <si>
    <t>Childcare</t>
  </si>
  <si>
    <t>Dues and Subscriptions</t>
  </si>
  <si>
    <t>Meals and Entertainment</t>
  </si>
  <si>
    <t>Office Supplies and Expenses</t>
  </si>
  <si>
    <t>Postage and Shipping</t>
  </si>
  <si>
    <t>Printing and Production</t>
  </si>
  <si>
    <t>Refreshments/Food</t>
  </si>
  <si>
    <t>Resource Material</t>
  </si>
  <si>
    <t>Training-Staff Seminars/Development</t>
  </si>
  <si>
    <t>Training-Volunteers</t>
  </si>
  <si>
    <t>Travel</t>
  </si>
  <si>
    <t>Volunteer Appreciation</t>
  </si>
  <si>
    <t>CHILDREN TOTAL EXPENSES</t>
  </si>
  <si>
    <t>Event-Cash Reciepts</t>
  </si>
  <si>
    <t>EVENT EXPENSES NET OF CASH RECEIPTS</t>
  </si>
  <si>
    <t>Expenses Transferred to Event Expenses</t>
  </si>
  <si>
    <t>Expenses Transferred to Temp Restricted</t>
  </si>
  <si>
    <t>CHILDREN TOTAL OPERATING EXPENSES</t>
  </si>
  <si>
    <t>Furniture and Fixtures</t>
  </si>
  <si>
    <t>Children's Ministry Budget</t>
  </si>
  <si>
    <t>CHILDREN- Large Campus</t>
  </si>
  <si>
    <t>35/71200</t>
  </si>
  <si>
    <t>35/71300</t>
  </si>
  <si>
    <t>35/71500</t>
  </si>
  <si>
    <t>35/72200</t>
  </si>
  <si>
    <t>35/72300</t>
  </si>
  <si>
    <t>35/72700</t>
  </si>
  <si>
    <t>35/73200</t>
  </si>
  <si>
    <t>35/73300</t>
  </si>
  <si>
    <t>35/73500</t>
  </si>
  <si>
    <t>35/73700</t>
  </si>
  <si>
    <t>35/73800</t>
  </si>
  <si>
    <t>35/74100</t>
  </si>
  <si>
    <t>35/74300</t>
  </si>
  <si>
    <t>35/74800</t>
  </si>
  <si>
    <t>35/74900</t>
  </si>
  <si>
    <t>35/75000</t>
  </si>
  <si>
    <t>35/75400</t>
  </si>
  <si>
    <t>35/90300</t>
  </si>
  <si>
    <t>35/92100</t>
  </si>
  <si>
    <t>35/88200</t>
  </si>
  <si>
    <t>35/87500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</si>
</sst>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;[Red]\(###0.00\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" fillId="0" borderId="10">
      <alignment/>
      <protection/>
    </xf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9">
      <alignment/>
      <protection/>
    </xf>
    <xf numFmtId="8" fontId="1" fillId="0" borderId="0" xfId="49" applyNumberFormat="1">
      <alignment/>
      <protection/>
    </xf>
    <xf numFmtId="164" fontId="1" fillId="0" borderId="0" xfId="49" applyNumberFormat="1">
      <alignment/>
      <protection/>
    </xf>
    <xf numFmtId="0" fontId="2" fillId="0" borderId="0" xfId="0" applyFont="1" applyAlignment="1">
      <alignment/>
    </xf>
    <xf numFmtId="0" fontId="2" fillId="0" borderId="0" xfId="49" applyFont="1">
      <alignment/>
      <protection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42">
      <alignment wrapText="1"/>
      <protection/>
    </xf>
    <xf numFmtId="0" fontId="1" fillId="0" borderId="0" xfId="42" applyAlignment="1">
      <alignment horizontal="center" wrapText="1"/>
      <protection/>
    </xf>
    <xf numFmtId="8" fontId="1" fillId="0" borderId="0" xfId="42" applyNumberFormat="1" applyAlignment="1">
      <alignment horizontal="center" wrapText="1"/>
      <protection/>
    </xf>
    <xf numFmtId="164" fontId="1" fillId="0" borderId="0" xfId="42" applyNumberFormat="1" applyAlignment="1">
      <alignment horizontal="center" wrapText="1"/>
      <protection/>
    </xf>
    <xf numFmtId="0" fontId="1" fillId="0" borderId="10" xfId="62">
      <alignment/>
      <protection/>
    </xf>
    <xf numFmtId="8" fontId="1" fillId="0" borderId="10" xfId="62" applyNumberFormat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s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ers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s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1.8515625" style="0" customWidth="1"/>
    <col min="2" max="2" width="14.7109375" style="0" customWidth="1"/>
    <col min="3" max="3" width="4.7109375" style="0" customWidth="1"/>
    <col min="4" max="4" width="41.8515625" style="0" customWidth="1"/>
    <col min="5" max="16" width="12.140625" style="0" customWidth="1"/>
    <col min="17" max="17" width="11.7109375" style="0" bestFit="1" customWidth="1"/>
    <col min="18" max="18" width="13.28125" style="0" customWidth="1"/>
    <col min="19" max="19" width="15.8515625" style="0" customWidth="1"/>
  </cols>
  <sheetData>
    <row r="1" spans="1:20" s="1" customFormat="1" ht="15.75">
      <c r="A1" s="5" t="s">
        <v>43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4" ht="15.75">
      <c r="B2" s="4" t="s">
        <v>0</v>
      </c>
      <c r="C2" s="4"/>
      <c r="D2" s="14" t="s">
        <v>44</v>
      </c>
    </row>
    <row r="4" s="1" customFormat="1" ht="12.75"/>
    <row r="5" spans="2:20" s="8" customFormat="1" ht="25.5">
      <c r="B5" s="9" t="s">
        <v>4</v>
      </c>
      <c r="C5" s="9"/>
      <c r="D5" s="9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1" t="s">
        <v>21</v>
      </c>
    </row>
    <row r="6" spans="2:21" ht="12.75">
      <c r="B6" t="s">
        <v>45</v>
      </c>
      <c r="C6">
        <v>3</v>
      </c>
      <c r="D6" t="s">
        <v>22</v>
      </c>
      <c r="E6" s="6">
        <v>500</v>
      </c>
      <c r="F6" s="6">
        <v>500</v>
      </c>
      <c r="G6" s="6">
        <v>500</v>
      </c>
      <c r="H6" s="6">
        <v>500</v>
      </c>
      <c r="I6" s="6">
        <v>500</v>
      </c>
      <c r="J6" s="6">
        <v>500</v>
      </c>
      <c r="K6" s="6">
        <v>500</v>
      </c>
      <c r="L6" s="6">
        <v>500</v>
      </c>
      <c r="M6" s="6">
        <v>500</v>
      </c>
      <c r="N6" s="6">
        <v>500</v>
      </c>
      <c r="O6" s="6">
        <v>500</v>
      </c>
      <c r="P6" s="6">
        <v>500</v>
      </c>
      <c r="Q6" s="6">
        <f aca="true" t="shared" si="0" ref="Q6:Q22">SUM(E6:P6)</f>
        <v>6000</v>
      </c>
      <c r="R6" s="6">
        <v>4500</v>
      </c>
      <c r="S6" s="6">
        <f aca="true" t="shared" si="1" ref="S6:S22">Q6-R6</f>
        <v>1500</v>
      </c>
      <c r="T6" s="7">
        <f aca="true" t="shared" si="2" ref="T6:T23">IF(Q6=0,0,(S6/Q6)*100)</f>
        <v>25</v>
      </c>
      <c r="U6" s="15"/>
    </row>
    <row r="7" spans="2:21" ht="12.75">
      <c r="B7" t="s">
        <v>46</v>
      </c>
      <c r="C7">
        <v>3</v>
      </c>
      <c r="D7" t="s">
        <v>23</v>
      </c>
      <c r="E7" s="6">
        <v>400</v>
      </c>
      <c r="F7" s="6">
        <v>400</v>
      </c>
      <c r="G7" s="6">
        <v>600</v>
      </c>
      <c r="H7" s="6">
        <v>400</v>
      </c>
      <c r="I7" s="6">
        <v>400</v>
      </c>
      <c r="J7" s="6">
        <v>400</v>
      </c>
      <c r="K7" s="6">
        <v>400</v>
      </c>
      <c r="L7" s="6">
        <v>400</v>
      </c>
      <c r="M7" s="6">
        <v>400</v>
      </c>
      <c r="N7" s="6">
        <v>400</v>
      </c>
      <c r="O7" s="6">
        <v>400</v>
      </c>
      <c r="P7" s="6">
        <v>400</v>
      </c>
      <c r="Q7" s="6">
        <f t="shared" si="0"/>
        <v>5000</v>
      </c>
      <c r="R7" s="6">
        <v>2000</v>
      </c>
      <c r="S7" s="6">
        <f t="shared" si="1"/>
        <v>3000</v>
      </c>
      <c r="T7" s="7">
        <f t="shared" si="2"/>
        <v>60</v>
      </c>
      <c r="U7" s="15"/>
    </row>
    <row r="8" spans="2:21" ht="12.75">
      <c r="B8" t="s">
        <v>47</v>
      </c>
      <c r="C8">
        <v>3</v>
      </c>
      <c r="D8" t="s">
        <v>24</v>
      </c>
      <c r="E8" s="6">
        <v>200</v>
      </c>
      <c r="F8" s="6">
        <v>200</v>
      </c>
      <c r="G8" s="6">
        <v>200</v>
      </c>
      <c r="H8" s="6">
        <v>200</v>
      </c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6">
        <v>200</v>
      </c>
      <c r="O8" s="6">
        <v>200</v>
      </c>
      <c r="P8" s="6">
        <v>200</v>
      </c>
      <c r="Q8" s="6">
        <f t="shared" si="0"/>
        <v>2400</v>
      </c>
      <c r="R8" s="6">
        <v>4500</v>
      </c>
      <c r="S8" s="6">
        <f t="shared" si="1"/>
        <v>-2100</v>
      </c>
      <c r="T8" s="7">
        <f t="shared" si="2"/>
        <v>-87.5</v>
      </c>
      <c r="U8" s="15"/>
    </row>
    <row r="9" spans="2:21" ht="12.75">
      <c r="B9" t="s">
        <v>48</v>
      </c>
      <c r="C9">
        <v>3</v>
      </c>
      <c r="D9" t="s">
        <v>25</v>
      </c>
      <c r="E9" s="6">
        <v>20</v>
      </c>
      <c r="F9" s="6">
        <v>20</v>
      </c>
      <c r="G9" s="6">
        <v>20</v>
      </c>
      <c r="H9" s="6">
        <v>20</v>
      </c>
      <c r="I9" s="6">
        <v>20</v>
      </c>
      <c r="J9" s="6">
        <v>20</v>
      </c>
      <c r="K9" s="6">
        <v>20</v>
      </c>
      <c r="L9" s="6">
        <v>20</v>
      </c>
      <c r="M9" s="6">
        <v>20</v>
      </c>
      <c r="N9" s="6">
        <v>20</v>
      </c>
      <c r="O9" s="6">
        <v>20</v>
      </c>
      <c r="P9" s="6">
        <v>20</v>
      </c>
      <c r="Q9" s="6">
        <f t="shared" si="0"/>
        <v>240</v>
      </c>
      <c r="R9" s="6">
        <v>250</v>
      </c>
      <c r="S9" s="6">
        <f t="shared" si="1"/>
        <v>-10</v>
      </c>
      <c r="T9" s="7">
        <f t="shared" si="2"/>
        <v>-4.166666666666666</v>
      </c>
      <c r="U9" s="15"/>
    </row>
    <row r="10" spans="2:21" ht="12.75">
      <c r="B10" t="s">
        <v>49</v>
      </c>
      <c r="C10">
        <v>3</v>
      </c>
      <c r="D10" t="s">
        <v>1</v>
      </c>
      <c r="E10" s="6">
        <v>400</v>
      </c>
      <c r="F10" s="6">
        <v>400</v>
      </c>
      <c r="G10" s="6">
        <v>400</v>
      </c>
      <c r="H10" s="6">
        <v>400</v>
      </c>
      <c r="I10" s="6">
        <v>400</v>
      </c>
      <c r="J10" s="6">
        <v>400</v>
      </c>
      <c r="K10" s="6">
        <v>400</v>
      </c>
      <c r="L10" s="6">
        <v>400</v>
      </c>
      <c r="M10" s="6">
        <v>400</v>
      </c>
      <c r="N10" s="6">
        <v>400</v>
      </c>
      <c r="O10" s="6">
        <v>400</v>
      </c>
      <c r="P10" s="6">
        <v>400</v>
      </c>
      <c r="Q10" s="6">
        <f t="shared" si="0"/>
        <v>4800</v>
      </c>
      <c r="R10" s="6">
        <v>4000</v>
      </c>
      <c r="S10" s="6">
        <f t="shared" si="1"/>
        <v>800</v>
      </c>
      <c r="T10" s="7">
        <f t="shared" si="2"/>
        <v>16.666666666666664</v>
      </c>
      <c r="U10" s="15"/>
    </row>
    <row r="11" spans="2:21" ht="12.75">
      <c r="B11" t="s">
        <v>50</v>
      </c>
      <c r="C11">
        <v>3</v>
      </c>
      <c r="D11" t="s">
        <v>42</v>
      </c>
      <c r="E11" s="6">
        <v>15000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15000</v>
      </c>
      <c r="R11" s="6">
        <v>0</v>
      </c>
      <c r="S11" s="6">
        <f t="shared" si="1"/>
        <v>15000</v>
      </c>
      <c r="T11" s="7">
        <f t="shared" si="2"/>
        <v>100</v>
      </c>
      <c r="U11" s="15"/>
    </row>
    <row r="12" spans="2:21" ht="12.75">
      <c r="B12" t="s">
        <v>51</v>
      </c>
      <c r="C12">
        <v>3</v>
      </c>
      <c r="D12" t="s">
        <v>26</v>
      </c>
      <c r="E12" s="6">
        <v>80</v>
      </c>
      <c r="F12" s="6">
        <v>80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6">
        <v>80</v>
      </c>
      <c r="N12" s="6">
        <v>80</v>
      </c>
      <c r="O12" s="6">
        <v>80</v>
      </c>
      <c r="P12" s="6">
        <v>80</v>
      </c>
      <c r="Q12" s="6">
        <f t="shared" si="0"/>
        <v>960</v>
      </c>
      <c r="R12" s="6">
        <v>1000</v>
      </c>
      <c r="S12" s="6">
        <f t="shared" si="1"/>
        <v>-40</v>
      </c>
      <c r="T12" s="7">
        <f t="shared" si="2"/>
        <v>-4.166666666666666</v>
      </c>
      <c r="U12" s="15"/>
    </row>
    <row r="13" spans="2:21" ht="12.75">
      <c r="B13" t="s">
        <v>52</v>
      </c>
      <c r="C13">
        <v>3</v>
      </c>
      <c r="D13" t="s">
        <v>2</v>
      </c>
      <c r="E13" s="6">
        <v>500</v>
      </c>
      <c r="F13" s="6">
        <v>500</v>
      </c>
      <c r="G13" s="6">
        <v>500</v>
      </c>
      <c r="H13" s="6">
        <v>500</v>
      </c>
      <c r="I13" s="6">
        <v>500</v>
      </c>
      <c r="J13" s="6">
        <v>500</v>
      </c>
      <c r="K13" s="6">
        <v>500</v>
      </c>
      <c r="L13" s="6">
        <v>500</v>
      </c>
      <c r="M13" s="6">
        <v>500</v>
      </c>
      <c r="N13" s="6">
        <v>500</v>
      </c>
      <c r="O13" s="6">
        <v>500</v>
      </c>
      <c r="P13" s="6">
        <v>500</v>
      </c>
      <c r="Q13" s="6">
        <f t="shared" si="0"/>
        <v>6000</v>
      </c>
      <c r="R13" s="6">
        <v>2640</v>
      </c>
      <c r="S13" s="6">
        <f t="shared" si="1"/>
        <v>3360</v>
      </c>
      <c r="T13" s="7">
        <f t="shared" si="2"/>
        <v>56.00000000000001</v>
      </c>
      <c r="U13" s="15"/>
    </row>
    <row r="14" spans="2:21" ht="12.75">
      <c r="B14" t="s">
        <v>53</v>
      </c>
      <c r="C14">
        <v>3</v>
      </c>
      <c r="D14" t="s">
        <v>27</v>
      </c>
      <c r="E14" s="6">
        <v>80</v>
      </c>
      <c r="F14" s="6">
        <v>80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6">
        <v>80</v>
      </c>
      <c r="N14" s="6">
        <v>80</v>
      </c>
      <c r="O14" s="6">
        <v>80</v>
      </c>
      <c r="P14" s="6">
        <v>80</v>
      </c>
      <c r="Q14" s="6">
        <f t="shared" si="0"/>
        <v>960</v>
      </c>
      <c r="R14" s="6">
        <v>700</v>
      </c>
      <c r="S14" s="6">
        <f t="shared" si="1"/>
        <v>260</v>
      </c>
      <c r="T14" s="7">
        <f t="shared" si="2"/>
        <v>27.083333333333332</v>
      </c>
      <c r="U14" s="15"/>
    </row>
    <row r="15" spans="2:21" ht="12.75">
      <c r="B15" t="s">
        <v>54</v>
      </c>
      <c r="C15">
        <v>3</v>
      </c>
      <c r="D15" t="s">
        <v>28</v>
      </c>
      <c r="E15" s="6">
        <v>160</v>
      </c>
      <c r="F15" s="6">
        <v>160</v>
      </c>
      <c r="G15" s="6">
        <v>160</v>
      </c>
      <c r="H15" s="6">
        <v>160</v>
      </c>
      <c r="I15" s="6">
        <v>160</v>
      </c>
      <c r="J15" s="6">
        <v>160</v>
      </c>
      <c r="K15" s="6">
        <v>160</v>
      </c>
      <c r="L15" s="6">
        <v>160</v>
      </c>
      <c r="M15" s="6">
        <v>160</v>
      </c>
      <c r="N15" s="6">
        <v>160</v>
      </c>
      <c r="O15" s="6">
        <v>160</v>
      </c>
      <c r="P15" s="6">
        <v>160</v>
      </c>
      <c r="Q15" s="6">
        <f t="shared" si="0"/>
        <v>1920</v>
      </c>
      <c r="R15" s="6">
        <v>2000</v>
      </c>
      <c r="S15" s="6">
        <f t="shared" si="1"/>
        <v>-80</v>
      </c>
      <c r="T15" s="7">
        <f t="shared" si="2"/>
        <v>-4.166666666666666</v>
      </c>
      <c r="U15" s="15"/>
    </row>
    <row r="16" spans="2:21" ht="12.75">
      <c r="B16" t="s">
        <v>55</v>
      </c>
      <c r="C16">
        <v>3</v>
      </c>
      <c r="D16" t="s">
        <v>29</v>
      </c>
      <c r="E16" s="6">
        <v>160</v>
      </c>
      <c r="F16" s="6">
        <v>160</v>
      </c>
      <c r="G16" s="6">
        <v>160</v>
      </c>
      <c r="H16" s="6">
        <v>160</v>
      </c>
      <c r="I16" s="6">
        <v>160</v>
      </c>
      <c r="J16" s="6">
        <v>160</v>
      </c>
      <c r="K16" s="6">
        <v>160</v>
      </c>
      <c r="L16" s="6">
        <v>160</v>
      </c>
      <c r="M16" s="6">
        <v>160</v>
      </c>
      <c r="N16" s="6">
        <v>160</v>
      </c>
      <c r="O16" s="6">
        <v>160</v>
      </c>
      <c r="P16" s="6">
        <v>160</v>
      </c>
      <c r="Q16" s="6">
        <f t="shared" si="0"/>
        <v>1920</v>
      </c>
      <c r="R16" s="6">
        <v>1000</v>
      </c>
      <c r="S16" s="6">
        <f t="shared" si="1"/>
        <v>920</v>
      </c>
      <c r="T16" s="7">
        <f t="shared" si="2"/>
        <v>47.91666666666667</v>
      </c>
      <c r="U16" s="15"/>
    </row>
    <row r="17" spans="2:21" ht="12.75">
      <c r="B17" t="s">
        <v>56</v>
      </c>
      <c r="C17">
        <v>3</v>
      </c>
      <c r="D17" t="s">
        <v>30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f t="shared" si="0"/>
        <v>0</v>
      </c>
      <c r="R17" s="6">
        <v>0</v>
      </c>
      <c r="S17" s="6">
        <f t="shared" si="1"/>
        <v>0</v>
      </c>
      <c r="T17" s="7">
        <f t="shared" si="2"/>
        <v>0</v>
      </c>
      <c r="U17" s="15"/>
    </row>
    <row r="18" spans="2:21" ht="12.75">
      <c r="B18" t="s">
        <v>57</v>
      </c>
      <c r="C18">
        <v>3</v>
      </c>
      <c r="D18" t="s">
        <v>31</v>
      </c>
      <c r="E18" s="6">
        <v>2000</v>
      </c>
      <c r="F18" s="6">
        <v>2000</v>
      </c>
      <c r="G18" s="6">
        <v>2000</v>
      </c>
      <c r="H18" s="6">
        <v>2000</v>
      </c>
      <c r="I18" s="6">
        <v>2000</v>
      </c>
      <c r="J18" s="6">
        <v>2000</v>
      </c>
      <c r="K18" s="6">
        <v>2000</v>
      </c>
      <c r="L18" s="6">
        <v>2000</v>
      </c>
      <c r="M18" s="6">
        <v>2000</v>
      </c>
      <c r="N18" s="6">
        <v>2000</v>
      </c>
      <c r="O18" s="6">
        <v>2000</v>
      </c>
      <c r="P18" s="6">
        <v>2000</v>
      </c>
      <c r="Q18" s="6">
        <f t="shared" si="0"/>
        <v>24000</v>
      </c>
      <c r="R18" s="6">
        <v>21500</v>
      </c>
      <c r="S18" s="6">
        <f t="shared" si="1"/>
        <v>2500</v>
      </c>
      <c r="T18" s="7">
        <f t="shared" si="2"/>
        <v>10.416666666666668</v>
      </c>
      <c r="U18" s="15"/>
    </row>
    <row r="19" spans="2:21" ht="12.75">
      <c r="B19" t="s">
        <v>58</v>
      </c>
      <c r="C19">
        <v>3</v>
      </c>
      <c r="D19" t="s">
        <v>32</v>
      </c>
      <c r="E19" s="6">
        <v>1500</v>
      </c>
      <c r="F19" s="6">
        <v>3000</v>
      </c>
      <c r="G19" s="6">
        <v>3500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 t="shared" si="0"/>
        <v>8000</v>
      </c>
      <c r="R19" s="6">
        <v>8000</v>
      </c>
      <c r="S19" s="6">
        <f t="shared" si="1"/>
        <v>0</v>
      </c>
      <c r="T19" s="7">
        <f t="shared" si="2"/>
        <v>0</v>
      </c>
      <c r="U19" s="15"/>
    </row>
    <row r="20" spans="2:21" ht="12.75">
      <c r="B20" t="s">
        <v>59</v>
      </c>
      <c r="C20">
        <v>3</v>
      </c>
      <c r="D20" t="s">
        <v>33</v>
      </c>
      <c r="E20" s="6">
        <v>150</v>
      </c>
      <c r="F20" s="6">
        <v>750</v>
      </c>
      <c r="G20" s="6">
        <v>150</v>
      </c>
      <c r="H20" s="6">
        <v>150</v>
      </c>
      <c r="I20" s="6">
        <v>150</v>
      </c>
      <c r="J20" s="6">
        <v>150</v>
      </c>
      <c r="K20" s="6">
        <v>150</v>
      </c>
      <c r="L20" s="6">
        <v>150</v>
      </c>
      <c r="M20" s="6">
        <v>150</v>
      </c>
      <c r="N20" s="6">
        <v>750</v>
      </c>
      <c r="O20" s="6">
        <v>150</v>
      </c>
      <c r="P20" s="6">
        <v>150</v>
      </c>
      <c r="Q20" s="6">
        <f t="shared" si="0"/>
        <v>3000</v>
      </c>
      <c r="R20" s="6">
        <v>7000</v>
      </c>
      <c r="S20" s="6">
        <f t="shared" si="1"/>
        <v>-4000</v>
      </c>
      <c r="T20" s="7">
        <f t="shared" si="2"/>
        <v>-133.33333333333331</v>
      </c>
      <c r="U20" s="15"/>
    </row>
    <row r="21" spans="2:21" ht="12.75">
      <c r="B21" t="s">
        <v>60</v>
      </c>
      <c r="C21">
        <v>3</v>
      </c>
      <c r="D21" t="s">
        <v>34</v>
      </c>
      <c r="E21" s="6">
        <v>150</v>
      </c>
      <c r="F21" s="6">
        <v>150</v>
      </c>
      <c r="G21" s="6">
        <v>150</v>
      </c>
      <c r="H21" s="6">
        <v>150</v>
      </c>
      <c r="I21" s="6">
        <v>150</v>
      </c>
      <c r="J21" s="6">
        <v>150</v>
      </c>
      <c r="K21" s="6">
        <v>150</v>
      </c>
      <c r="L21" s="6">
        <v>150</v>
      </c>
      <c r="M21" s="6">
        <v>150</v>
      </c>
      <c r="N21" s="6">
        <v>150</v>
      </c>
      <c r="O21" s="6">
        <v>150</v>
      </c>
      <c r="P21" s="6">
        <v>150</v>
      </c>
      <c r="Q21" s="6">
        <f t="shared" si="0"/>
        <v>1800</v>
      </c>
      <c r="R21" s="6">
        <v>1000</v>
      </c>
      <c r="S21" s="6">
        <f t="shared" si="1"/>
        <v>800</v>
      </c>
      <c r="T21" s="7">
        <f t="shared" si="2"/>
        <v>44.44444444444444</v>
      </c>
      <c r="U21" s="15"/>
    </row>
    <row r="22" spans="2:21" ht="13.5" thickBot="1">
      <c r="B22" t="s">
        <v>61</v>
      </c>
      <c r="C22">
        <v>3</v>
      </c>
      <c r="D22" t="s">
        <v>35</v>
      </c>
      <c r="E22" s="6">
        <v>200</v>
      </c>
      <c r="F22" s="6">
        <v>200</v>
      </c>
      <c r="G22" s="6">
        <v>200</v>
      </c>
      <c r="H22" s="6">
        <v>200</v>
      </c>
      <c r="I22" s="6">
        <v>2000</v>
      </c>
      <c r="J22" s="6">
        <v>200</v>
      </c>
      <c r="K22" s="6">
        <v>200</v>
      </c>
      <c r="L22" s="6">
        <v>200</v>
      </c>
      <c r="M22" s="6">
        <v>200</v>
      </c>
      <c r="N22" s="6">
        <v>200</v>
      </c>
      <c r="O22" s="6">
        <v>200</v>
      </c>
      <c r="P22" s="6">
        <v>2500</v>
      </c>
      <c r="Q22" s="6">
        <f t="shared" si="0"/>
        <v>6500</v>
      </c>
      <c r="R22" s="6">
        <v>2000</v>
      </c>
      <c r="S22" s="6">
        <f t="shared" si="1"/>
        <v>4500</v>
      </c>
      <c r="T22" s="7">
        <f t="shared" si="2"/>
        <v>69.23076923076923</v>
      </c>
      <c r="U22" s="15"/>
    </row>
    <row r="23" spans="4:20" s="12" customFormat="1" ht="13.5" thickTop="1">
      <c r="D23" s="12" t="s">
        <v>36</v>
      </c>
      <c r="E23" s="13">
        <f aca="true" t="shared" si="3" ref="E23:S23">SUM(E6:E22)</f>
        <v>21500</v>
      </c>
      <c r="F23" s="13">
        <f t="shared" si="3"/>
        <v>8600</v>
      </c>
      <c r="G23" s="13">
        <f t="shared" si="3"/>
        <v>8700</v>
      </c>
      <c r="H23" s="13">
        <f t="shared" si="3"/>
        <v>5000</v>
      </c>
      <c r="I23" s="13">
        <f t="shared" si="3"/>
        <v>6800</v>
      </c>
      <c r="J23" s="13">
        <f t="shared" si="3"/>
        <v>5000</v>
      </c>
      <c r="K23" s="13">
        <f t="shared" si="3"/>
        <v>5000</v>
      </c>
      <c r="L23" s="13">
        <f t="shared" si="3"/>
        <v>5000</v>
      </c>
      <c r="M23" s="13">
        <f t="shared" si="3"/>
        <v>5000</v>
      </c>
      <c r="N23" s="13">
        <f t="shared" si="3"/>
        <v>5600</v>
      </c>
      <c r="O23" s="13">
        <f t="shared" si="3"/>
        <v>5000</v>
      </c>
      <c r="P23" s="13">
        <f t="shared" si="3"/>
        <v>7300</v>
      </c>
      <c r="Q23" s="13">
        <f t="shared" si="3"/>
        <v>88500</v>
      </c>
      <c r="R23" s="13">
        <f t="shared" si="3"/>
        <v>62090</v>
      </c>
      <c r="S23" s="13">
        <f t="shared" si="3"/>
        <v>26410</v>
      </c>
      <c r="T23" s="12">
        <f t="shared" si="2"/>
        <v>29.84180790960452</v>
      </c>
    </row>
    <row r="24" spans="5:20" ht="12.7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2:20" ht="12.75">
      <c r="B25" t="s">
        <v>62</v>
      </c>
      <c r="C25">
        <v>3</v>
      </c>
      <c r="D25" t="s">
        <v>37</v>
      </c>
      <c r="E25" s="6">
        <v>-1875</v>
      </c>
      <c r="F25" s="6">
        <v>0</v>
      </c>
      <c r="G25" s="6">
        <v>0</v>
      </c>
      <c r="H25" s="6">
        <v>-4000</v>
      </c>
      <c r="I25" s="6">
        <v>-5525</v>
      </c>
      <c r="J25" s="6">
        <v>-11212.5</v>
      </c>
      <c r="K25" s="6">
        <v>-17712.5</v>
      </c>
      <c r="L25" s="6">
        <v>0</v>
      </c>
      <c r="M25" s="6">
        <v>-2400</v>
      </c>
      <c r="N25" s="6">
        <v>0</v>
      </c>
      <c r="O25" s="6">
        <v>0</v>
      </c>
      <c r="P25" s="6">
        <v>0</v>
      </c>
      <c r="Q25" s="6">
        <f>SUM(E25:P25)</f>
        <v>-42725</v>
      </c>
      <c r="R25" s="6">
        <v>-33700</v>
      </c>
      <c r="S25" s="6">
        <f>Q25-R25</f>
        <v>-9025</v>
      </c>
      <c r="T25" s="7">
        <f>IF(Q25=0,0,(S25/Q25)*100)</f>
        <v>21.1234640140433</v>
      </c>
    </row>
    <row r="26" spans="2:20" ht="13.5" thickBot="1">
      <c r="B26" t="s">
        <v>63</v>
      </c>
      <c r="C26">
        <v>3</v>
      </c>
      <c r="D26" t="s">
        <v>3</v>
      </c>
      <c r="E26" s="6">
        <v>3175</v>
      </c>
      <c r="F26" s="6">
        <v>2300</v>
      </c>
      <c r="G26" s="6">
        <v>1000</v>
      </c>
      <c r="H26" s="6">
        <v>2500</v>
      </c>
      <c r="I26" s="6">
        <v>0</v>
      </c>
      <c r="J26" s="6">
        <v>4000</v>
      </c>
      <c r="K26" s="6">
        <v>16500</v>
      </c>
      <c r="L26" s="6">
        <v>33150</v>
      </c>
      <c r="M26" s="6">
        <v>2400</v>
      </c>
      <c r="N26" s="6">
        <v>0</v>
      </c>
      <c r="O26" s="6">
        <v>0</v>
      </c>
      <c r="P26" s="6">
        <v>0</v>
      </c>
      <c r="Q26" s="6">
        <f>SUM(E26:P26)</f>
        <v>65025</v>
      </c>
      <c r="R26" s="6">
        <v>52700</v>
      </c>
      <c r="S26" s="6">
        <f>Q26-R26</f>
        <v>12325</v>
      </c>
      <c r="T26" s="7">
        <f>IF(Q26=0,0,(S26/Q26)*100)</f>
        <v>18.954248366013072</v>
      </c>
    </row>
    <row r="27" spans="4:20" s="12" customFormat="1" ht="13.5" thickTop="1">
      <c r="D27" s="12" t="s">
        <v>38</v>
      </c>
      <c r="E27" s="13">
        <f aca="true" t="shared" si="4" ref="E27:S27">SUM(E25:E26)</f>
        <v>1300</v>
      </c>
      <c r="F27" s="13">
        <f t="shared" si="4"/>
        <v>2300</v>
      </c>
      <c r="G27" s="13">
        <f t="shared" si="4"/>
        <v>1000</v>
      </c>
      <c r="H27" s="13">
        <f t="shared" si="4"/>
        <v>-1500</v>
      </c>
      <c r="I27" s="13">
        <f t="shared" si="4"/>
        <v>-5525</v>
      </c>
      <c r="J27" s="13">
        <f t="shared" si="4"/>
        <v>-7212.5</v>
      </c>
      <c r="K27" s="13">
        <f t="shared" si="4"/>
        <v>-1212.5</v>
      </c>
      <c r="L27" s="13">
        <f t="shared" si="4"/>
        <v>33150</v>
      </c>
      <c r="M27" s="13">
        <f t="shared" si="4"/>
        <v>0</v>
      </c>
      <c r="N27" s="13">
        <f t="shared" si="4"/>
        <v>0</v>
      </c>
      <c r="O27" s="13">
        <f t="shared" si="4"/>
        <v>0</v>
      </c>
      <c r="P27" s="13">
        <f t="shared" si="4"/>
        <v>0</v>
      </c>
      <c r="Q27" s="13">
        <f t="shared" si="4"/>
        <v>22300</v>
      </c>
      <c r="R27" s="13">
        <f t="shared" si="4"/>
        <v>19000</v>
      </c>
      <c r="S27" s="13">
        <f t="shared" si="4"/>
        <v>3300</v>
      </c>
      <c r="T27" s="12">
        <f>IF(Q27=0,0,(S27/Q27)*100)</f>
        <v>14.798206278026907</v>
      </c>
    </row>
    <row r="28" spans="5:20" ht="12.7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</row>
    <row r="29" spans="2:20" ht="12.75">
      <c r="B29" t="s">
        <v>64</v>
      </c>
      <c r="C29">
        <v>0</v>
      </c>
      <c r="D29" t="s">
        <v>39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f>SUM(E29:P29)</f>
        <v>0</v>
      </c>
      <c r="R29" s="6">
        <v>0</v>
      </c>
      <c r="S29" s="6">
        <f>Q29-R29</f>
        <v>0</v>
      </c>
      <c r="T29" s="7">
        <f>IF(Q29=0,0,(S29/Q29)*100)</f>
        <v>0</v>
      </c>
    </row>
    <row r="30" spans="2:20" ht="13.5" thickBot="1">
      <c r="B30" t="s">
        <v>65</v>
      </c>
      <c r="C30">
        <v>0</v>
      </c>
      <c r="D30" t="s">
        <v>40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f>SUM(E30:P30)</f>
        <v>0</v>
      </c>
      <c r="R30" s="6">
        <v>0</v>
      </c>
      <c r="S30" s="6">
        <f>Q30-R30</f>
        <v>0</v>
      </c>
      <c r="T30" s="7">
        <f>IF(Q30=0,0,(S30/Q30)*100)</f>
        <v>0</v>
      </c>
    </row>
    <row r="31" spans="4:20" s="12" customFormat="1" ht="13.5" thickTop="1">
      <c r="D31" s="12" t="s">
        <v>41</v>
      </c>
      <c r="E31" s="13">
        <f aca="true" t="shared" si="5" ref="E31:S31">E23+E27+SUM(E29:E30)</f>
        <v>22800</v>
      </c>
      <c r="F31" s="13">
        <f t="shared" si="5"/>
        <v>10900</v>
      </c>
      <c r="G31" s="13">
        <f t="shared" si="5"/>
        <v>9700</v>
      </c>
      <c r="H31" s="13">
        <f t="shared" si="5"/>
        <v>3500</v>
      </c>
      <c r="I31" s="13">
        <f t="shared" si="5"/>
        <v>1275</v>
      </c>
      <c r="J31" s="13">
        <f t="shared" si="5"/>
        <v>-2212.5</v>
      </c>
      <c r="K31" s="13">
        <f t="shared" si="5"/>
        <v>3787.5</v>
      </c>
      <c r="L31" s="13">
        <f t="shared" si="5"/>
        <v>38150</v>
      </c>
      <c r="M31" s="13">
        <f t="shared" si="5"/>
        <v>5000</v>
      </c>
      <c r="N31" s="13">
        <f t="shared" si="5"/>
        <v>5600</v>
      </c>
      <c r="O31" s="13">
        <f t="shared" si="5"/>
        <v>5000</v>
      </c>
      <c r="P31" s="13">
        <f t="shared" si="5"/>
        <v>7300</v>
      </c>
      <c r="Q31" s="13">
        <f t="shared" si="5"/>
        <v>110800</v>
      </c>
      <c r="R31" s="13">
        <f t="shared" si="5"/>
        <v>81090</v>
      </c>
      <c r="S31" s="13">
        <f t="shared" si="5"/>
        <v>29710</v>
      </c>
      <c r="T31" s="12">
        <f>IF(Q31=0,0,(S31/Q31)*100)</f>
        <v>26.81407942238267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 Timbers Community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Turbeville</dc:creator>
  <cp:keywords/>
  <dc:description/>
  <cp:lastModifiedBy>Kenny</cp:lastModifiedBy>
  <cp:lastPrinted>2007-09-04T20:38:17Z</cp:lastPrinted>
  <dcterms:created xsi:type="dcterms:W3CDTF">2007-09-04T20:32:38Z</dcterms:created>
  <dcterms:modified xsi:type="dcterms:W3CDTF">2008-03-03T18:04:30Z</dcterms:modified>
  <cp:category/>
  <cp:version/>
  <cp:contentType/>
  <cp:contentStatus/>
</cp:coreProperties>
</file>